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2195" tabRatio="799" firstSheet="1" activeTab="1"/>
  </bookViews>
  <sheets>
    <sheet name="诉讼费" sheetId="8" state="hidden" r:id="rId1"/>
    <sheet name="逐户" sheetId="31" r:id="rId2"/>
    <sheet name="逐笔" sheetId="32" r:id="rId3"/>
  </sheets>
  <definedNames>
    <definedName name="_xlnm._FilterDatabase" localSheetId="1" hidden="1">逐户!$A$2:$O$15</definedName>
    <definedName name="_xlnm.Print_Titles" localSheetId="1">逐户!#REF!</definedName>
  </definedNames>
  <calcPr calcId="144525"/>
</workbook>
</file>

<file path=xl/calcChain.xml><?xml version="1.0" encoding="utf-8"?>
<calcChain xmlns="http://schemas.openxmlformats.org/spreadsheetml/2006/main">
  <c r="N19" i="32"/>
  <c r="L19"/>
  <c r="K19"/>
  <c r="J19"/>
  <c r="I19"/>
  <c r="N18"/>
  <c r="N17"/>
  <c r="N16"/>
  <c r="N15"/>
  <c r="N14"/>
  <c r="N13"/>
  <c r="N12"/>
  <c r="N11"/>
  <c r="N10"/>
  <c r="N9"/>
  <c r="N8"/>
  <c r="N7"/>
  <c r="N6"/>
  <c r="N5"/>
  <c r="N4"/>
  <c r="N3"/>
  <c r="F15" i="31"/>
  <c r="E15"/>
  <c r="D15"/>
  <c r="C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G4"/>
  <c r="F4"/>
  <c r="G3"/>
  <c r="F3"/>
</calcChain>
</file>

<file path=xl/sharedStrings.xml><?xml version="1.0" encoding="utf-8"?>
<sst xmlns="http://schemas.openxmlformats.org/spreadsheetml/2006/main" count="129" uniqueCount="68">
  <si>
    <t>诉讼费</t>
  </si>
  <si>
    <t>财产案件诉讼费用：</t>
  </si>
  <si>
    <r>
      <rPr>
        <sz val="10"/>
        <color theme="1"/>
        <rFont val="宋体"/>
        <charset val="134"/>
        <scheme val="minor"/>
      </rPr>
      <t xml:space="preserve">1. 1万元以下50元；
2. 10万元以下，标的额 ×2.5%-200元；
3. 20万元以下，标的额 ×2%+300元；
4. 50万元以下，标的额 ×1.5%+1300元;
5. 100万元以下，标的额 ×1%+3800元;
</t>
    </r>
    <r>
      <rPr>
        <sz val="10"/>
        <color indexed="10"/>
        <rFont val="宋体"/>
        <charset val="134"/>
      </rPr>
      <t>6. 200万元以下，标的额 ×0.9%+4800元;</t>
    </r>
    <r>
      <rPr>
        <sz val="10"/>
        <color indexed="8"/>
        <rFont val="宋体"/>
        <charset val="134"/>
      </rPr>
      <t xml:space="preserve">
7. 500万元以下，标的额 ×0.8%+6800元;
8. 1000万元以下，标的额 ×0.7%+11800元;
9. 2000万元以下，标的额 ×0.6%+21800元;
10. 2000万元以上，标的额 ×0.5%+41800元。</t>
    </r>
  </si>
  <si>
    <t>AO诉讼执行标的金额</t>
  </si>
  <si>
    <t>=IF($AO3&lt;=200,IF($AO3&lt;=1,50/10000,IF($AO3&lt;=10,$AO3*2.5%-0.02,IF($AO3&lt;=20,$AO3*2%+0.03,IF($AO3&lt;=50,$AO3*1.5%+0.13,IF($AO3&lt;=100,$AO3*1%+0.38,$AO3*0.9%+0.48))))),IF($AO3&lt;=500,$AO3*0.8%+0.68,IF($AO3&lt;=1000,$AO3*0.7%+1.18,IF($AO3&lt;=2000,$AO3*0.6%+2.18,$AO3*0.5%+4.18))))</t>
  </si>
  <si>
    <t>执行费用：</t>
  </si>
  <si>
    <t>1.没有执行金额或者价额的，每件交纳50元至500元。　　
（1）执行金额或者价额不超过1万元的，每件交纳50元；
（2）50万元以下的，标的额 ×1.5%-100元
（3）500万元以下的，标的额 ×1%+2400元　　
（4）1000万元以下的，标的额 ×0.5%+27400元
（5）1000万元以上的，标的额 ×0.1% +67400元。</t>
  </si>
  <si>
    <r>
      <rPr>
        <sz val="10"/>
        <color indexed="8"/>
        <rFont val="宋体"/>
        <charset val="134"/>
      </rPr>
      <t>=IF($AO3&lt;=1,50/10000,IF($AO3&lt;=50,$AO3*1.5%-0.01,IF($AO3&lt;=500,$AO3*1%+0.24,IF($AO3&lt;=1000,$AO3*0.5%+2.74,$AO3*</t>
    </r>
    <r>
      <rPr>
        <sz val="10"/>
        <color indexed="10"/>
        <rFont val="宋体"/>
        <charset val="134"/>
      </rPr>
      <t>0.1%</t>
    </r>
    <r>
      <rPr>
        <sz val="10"/>
        <color indexed="8"/>
        <rFont val="宋体"/>
        <charset val="134"/>
      </rPr>
      <t>+6.74))))</t>
    </r>
  </si>
  <si>
    <t>财产保全费用：</t>
  </si>
  <si>
    <t>1. 财产数额不超过1000元或者不涉及财产数额的，每件交纳30元；　　 
2. 10万元以下的，标的额 ×1%+20元　　 
3. 10万元以上的，标的额 ×0.5%+520元。</t>
  </si>
  <si>
    <t>AP保全标的金额</t>
  </si>
  <si>
    <t>=IF($AP3&lt;=0.1,30/10000,IF($AP3&lt;=10,$AP3*1%+20/10000,$AP3*0.5%+520/10000))</t>
  </si>
  <si>
    <r>
      <t xml:space="preserve">          </t>
    </r>
    <r>
      <rPr>
        <b/>
        <sz val="16"/>
        <color rgb="FF000000"/>
        <rFont val="宋体"/>
        <charset val="134"/>
      </rPr>
      <t xml:space="preserve">  湖北神农昌贸易有限公司等12户不良债权包   </t>
    </r>
    <r>
      <rPr>
        <b/>
        <sz val="14"/>
        <color rgb="FF000000"/>
        <rFont val="宋体"/>
        <charset val="134"/>
      </rPr>
      <t xml:space="preserve">        </t>
    </r>
    <r>
      <rPr>
        <sz val="12"/>
        <color rgb="FF000000"/>
        <rFont val="宋体"/>
        <charset val="134"/>
      </rPr>
      <t>单位：元</t>
    </r>
  </si>
  <si>
    <t>序号</t>
  </si>
  <si>
    <t>企业名称</t>
  </si>
  <si>
    <t>封包日本金折人民币（2020年3月16日）</t>
  </si>
  <si>
    <t>封包日利息折人民币（2020年3月16日）</t>
  </si>
  <si>
    <t>费用
（2020年3月16日）</t>
  </si>
  <si>
    <t>债权总金额
（2020年3月16日）</t>
  </si>
  <si>
    <t>湖北神农昌贸易有限公司</t>
  </si>
  <si>
    <t>襄阳市时代环宇通信设备有限公司</t>
  </si>
  <si>
    <t>湖北楚谷香粮油集团有限公司</t>
  </si>
  <si>
    <t>襄阳华骏汽车销售服务有限公司</t>
  </si>
  <si>
    <t>襄阳旭鑫纺织有限公司</t>
  </si>
  <si>
    <t>襄阳鹰牌荣华轴承有限公司</t>
  </si>
  <si>
    <t>湖北金标通用轧辊有限公司</t>
  </si>
  <si>
    <t>襄阳市开利橡胶化工有限公司</t>
  </si>
  <si>
    <t>襄阳市樊城区万福堂酒家</t>
  </si>
  <si>
    <t>襄阳市襄州金穗源面业有限公司</t>
  </si>
  <si>
    <t>湖北元一凡科技有限公司</t>
  </si>
  <si>
    <t>德凌铜业有限公司</t>
  </si>
  <si>
    <t>合计</t>
  </si>
  <si>
    <r>
      <rPr>
        <sz val="16"/>
        <color rgb="FF000000"/>
        <rFont val="宋体"/>
        <charset val="134"/>
      </rPr>
      <t xml:space="preserve">附1-2：                </t>
    </r>
    <r>
      <rPr>
        <b/>
        <sz val="16"/>
        <color rgb="FF000000"/>
        <rFont val="宋体"/>
        <charset val="134"/>
      </rPr>
      <t xml:space="preserve">武汉分行湖北神农昌贸易有限公司等12户不良资产批量转让清单   </t>
    </r>
    <r>
      <rPr>
        <sz val="11"/>
        <color rgb="FF000000"/>
        <rFont val="宋体"/>
        <charset val="134"/>
      </rPr>
      <t xml:space="preserve">              单位：元</t>
    </r>
  </si>
  <si>
    <t>业务编号</t>
  </si>
  <si>
    <t>借款人名称</t>
  </si>
  <si>
    <t>经办机构</t>
  </si>
  <si>
    <t>业务品种</t>
  </si>
  <si>
    <t>发放日</t>
  </si>
  <si>
    <t>到期日</t>
  </si>
  <si>
    <t>币种</t>
  </si>
  <si>
    <t>发放额</t>
  </si>
  <si>
    <t>封包日本金折原币（2020年3月16日）</t>
  </si>
  <si>
    <t>备注</t>
  </si>
  <si>
    <t>本金还款</t>
  </si>
  <si>
    <t>2743020568</t>
  </si>
  <si>
    <t>襄阳分行营业部</t>
  </si>
  <si>
    <t>流动资金贷款</t>
  </si>
  <si>
    <t>人民币</t>
  </si>
  <si>
    <t>2743022193</t>
  </si>
  <si>
    <t>武汉分行营业部</t>
  </si>
  <si>
    <t>2757005181</t>
  </si>
  <si>
    <t>2757005229</t>
  </si>
  <si>
    <t>襄阳分行襄城支行</t>
  </si>
  <si>
    <t>2743021311</t>
  </si>
  <si>
    <t>2743022524</t>
  </si>
  <si>
    <t>2743020670</t>
  </si>
  <si>
    <t>2743020550</t>
  </si>
  <si>
    <t>2743021195</t>
  </si>
  <si>
    <t>2743022347</t>
  </si>
  <si>
    <t>2743029393</t>
  </si>
  <si>
    <t>2743029391</t>
  </si>
  <si>
    <t>2712023350</t>
  </si>
  <si>
    <t>宜昌分行营业部</t>
  </si>
  <si>
    <t>国内卖方保理</t>
  </si>
  <si>
    <t>2712023346</t>
  </si>
  <si>
    <t>2712023146</t>
  </si>
  <si>
    <t>2712023141</t>
  </si>
  <si>
    <t>总计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</si>
</sst>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#,##0.00_);[Red]\(#,##0.00\)"/>
    <numFmt numFmtId="177" formatCode="0.00_ "/>
    <numFmt numFmtId="178" formatCode="yyyy&quot;年&quot;m&quot;月&quot;;@"/>
    <numFmt numFmtId="179" formatCode="#,##0.00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4"/>
      <color rgb="FF00000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indexed="20"/>
      <name val="宋体"/>
      <charset val="134"/>
    </font>
    <font>
      <sz val="11"/>
      <color theme="0"/>
      <name val="宋体"/>
      <charset val="134"/>
      <scheme val="minor"/>
    </font>
    <font>
      <sz val="11"/>
      <color indexed="17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color indexed="8"/>
      <name val="宋体"/>
      <charset val="134"/>
    </font>
    <font>
      <u/>
      <sz val="12"/>
      <color theme="10"/>
      <name val="宋体"/>
      <charset val="134"/>
    </font>
    <font>
      <sz val="10"/>
      <name val="Arial"/>
      <family val="2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color indexed="10"/>
      <name val="宋体"/>
      <charset val="134"/>
    </font>
    <font>
      <sz val="9"/>
      <name val="宋体"/>
      <family val="3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6" tint="0.3998535111545152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</borders>
  <cellStyleXfs count="557"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43" fontId="1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8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/>
    <xf numFmtId="0" fontId="18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9" fillId="0" borderId="0"/>
    <xf numFmtId="0" fontId="18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0" borderId="0"/>
    <xf numFmtId="0" fontId="18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9" fillId="0" borderId="0"/>
    <xf numFmtId="9" fontId="18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8" fillId="35" borderId="0" applyNumberFormat="0" applyBorder="0" applyAlignment="0" applyProtection="0">
      <alignment vertical="center"/>
    </xf>
    <xf numFmtId="0" fontId="9" fillId="0" borderId="0"/>
    <xf numFmtId="0" fontId="18" fillId="2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9" fillId="0" borderId="0"/>
    <xf numFmtId="0" fontId="18" fillId="14" borderId="0" applyNumberFormat="0" applyBorder="0" applyAlignment="0" applyProtection="0">
      <alignment vertical="center"/>
    </xf>
    <xf numFmtId="0" fontId="9" fillId="0" borderId="0"/>
    <xf numFmtId="0" fontId="16" fillId="26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0" fontId="18" fillId="0" borderId="0">
      <alignment vertical="center"/>
    </xf>
    <xf numFmtId="9" fontId="9" fillId="0" borderId="0" applyFont="0" applyFill="0" applyBorder="0" applyAlignment="0" applyProtection="0"/>
    <xf numFmtId="0" fontId="18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8" fillId="0" borderId="0">
      <alignment vertical="center"/>
    </xf>
    <xf numFmtId="9" fontId="9" fillId="0" borderId="0" applyFont="0" applyFill="0" applyBorder="0" applyAlignment="0" applyProtection="0"/>
    <xf numFmtId="0" fontId="18" fillId="0" borderId="0">
      <alignment vertical="center"/>
    </xf>
    <xf numFmtId="9" fontId="9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22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7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7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7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protection locked="0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protection locked="0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1" fillId="0" borderId="13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9" fillId="0" borderId="0"/>
    <xf numFmtId="0" fontId="1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0" fontId="13" fillId="0" borderId="7" applyNumberFormat="0" applyFill="0" applyAlignment="0" applyProtection="0">
      <alignment vertical="center"/>
    </xf>
    <xf numFmtId="0" fontId="1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0" fontId="18" fillId="0" borderId="0">
      <alignment vertical="center"/>
    </xf>
    <xf numFmtId="0" fontId="9" fillId="0" borderId="0"/>
    <xf numFmtId="0" fontId="12" fillId="0" borderId="9" applyNumberFormat="0" applyFill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9" fillId="0" borderId="0"/>
    <xf numFmtId="43" fontId="1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23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9" fillId="0" borderId="0"/>
    <xf numFmtId="0" fontId="15" fillId="7" borderId="0" applyNumberFormat="0" applyBorder="0" applyAlignment="0" applyProtection="0">
      <alignment vertical="center"/>
    </xf>
    <xf numFmtId="0" fontId="9" fillId="0" borderId="0"/>
    <xf numFmtId="0" fontId="15" fillId="7" borderId="0" applyNumberFormat="0" applyBorder="0" applyAlignment="0" applyProtection="0">
      <alignment vertical="center"/>
    </xf>
    <xf numFmtId="0" fontId="9" fillId="0" borderId="0"/>
    <xf numFmtId="0" fontId="15" fillId="7" borderId="0" applyNumberFormat="0" applyBorder="0" applyAlignment="0" applyProtection="0">
      <alignment vertical="center"/>
    </xf>
    <xf numFmtId="0" fontId="9" fillId="0" borderId="0"/>
    <xf numFmtId="0" fontId="15" fillId="7" borderId="0" applyNumberFormat="0" applyBorder="0" applyAlignment="0" applyProtection="0">
      <alignment vertical="center"/>
    </xf>
    <xf numFmtId="0" fontId="9" fillId="0" borderId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" fillId="0" borderId="0"/>
    <xf numFmtId="0" fontId="15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9" fillId="0" borderId="0"/>
    <xf numFmtId="0" fontId="18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9" fillId="0" borderId="0"/>
    <xf numFmtId="0" fontId="15" fillId="7" borderId="0" applyNumberFormat="0" applyBorder="0" applyAlignment="0" applyProtection="0">
      <alignment vertical="center"/>
    </xf>
    <xf numFmtId="0" fontId="9" fillId="0" borderId="0"/>
    <xf numFmtId="0" fontId="15" fillId="7" borderId="0" applyNumberFormat="0" applyBorder="0" applyAlignment="0" applyProtection="0">
      <alignment vertical="center"/>
    </xf>
    <xf numFmtId="0" fontId="9" fillId="0" borderId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9" fillId="0" borderId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0" borderId="0"/>
    <xf numFmtId="0" fontId="15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/>
    <xf numFmtId="0" fontId="15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0"/>
    <xf numFmtId="0" fontId="9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0" borderId="0"/>
    <xf numFmtId="0" fontId="18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>
      <protection locked="0"/>
    </xf>
    <xf numFmtId="0" fontId="9" fillId="0" borderId="0"/>
    <xf numFmtId="0" fontId="16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0">
      <alignment vertical="center"/>
    </xf>
    <xf numFmtId="0" fontId="9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0">
      <alignment vertical="center"/>
    </xf>
    <xf numFmtId="0" fontId="9" fillId="0" borderId="0">
      <protection locked="0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0" borderId="0">
      <protection locked="0"/>
    </xf>
    <xf numFmtId="0" fontId="18" fillId="0" borderId="0">
      <alignment vertical="center"/>
    </xf>
    <xf numFmtId="0" fontId="9" fillId="0" borderId="0">
      <protection locked="0"/>
    </xf>
    <xf numFmtId="0" fontId="18" fillId="0" borderId="0">
      <alignment vertical="center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0" borderId="0">
      <protection locked="0"/>
    </xf>
    <xf numFmtId="0" fontId="18" fillId="0" borderId="0">
      <alignment vertical="center"/>
    </xf>
    <xf numFmtId="0" fontId="9" fillId="0" borderId="0">
      <protection locked="0"/>
    </xf>
    <xf numFmtId="0" fontId="18" fillId="0" borderId="0">
      <alignment vertical="center"/>
    </xf>
    <xf numFmtId="0" fontId="9" fillId="0" borderId="0">
      <protection locked="0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9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26" fillId="10" borderId="8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11" applyNumberFormat="0" applyAlignment="0" applyProtection="0">
      <alignment vertical="center"/>
    </xf>
    <xf numFmtId="0" fontId="18" fillId="5" borderId="6" applyNumberFormat="0" applyFont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177" fontId="4" fillId="3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9" fontId="1" fillId="0" borderId="0" xfId="0" applyNumberFormat="1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79" fontId="1" fillId="2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77" fontId="6" fillId="0" borderId="0" xfId="4" applyNumberFormat="1" applyFont="1" applyFill="1" applyAlignment="1">
      <alignment horizontal="center" vertical="center" wrapText="1"/>
    </xf>
    <xf numFmtId="178" fontId="6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8" fillId="0" borderId="0" xfId="0" quotePrefix="1" applyFont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</cellXfs>
  <cellStyles count="557">
    <cellStyle name="20% - 强调文字颜色 1 2" xfId="1"/>
    <cellStyle name="20% - 强调文字颜色 2 2" xfId="49"/>
    <cellStyle name="20% - 强调文字颜色 3 2" xfId="50"/>
    <cellStyle name="20% - 强调文字颜色 4 2" xfId="53"/>
    <cellStyle name="20% - 强调文字颜色 5 2" xfId="55"/>
    <cellStyle name="20% - 强调文字颜色 6 2" xfId="56"/>
    <cellStyle name="40% - 强调文字颜色 1 2" xfId="41"/>
    <cellStyle name="40% - 强调文字颜色 2 2" xfId="43"/>
    <cellStyle name="40% - 强调文字颜色 3 2" xfId="58"/>
    <cellStyle name="40% - 强调文字颜色 4 2" xfId="23"/>
    <cellStyle name="40% - 强调文字颜色 5 2" xfId="44"/>
    <cellStyle name="40% - 强调文字颜色 6 2" xfId="48"/>
    <cellStyle name="60% - 强调文字颜色 1 2" xfId="60"/>
    <cellStyle name="60% - 强调文字颜色 2 2" xfId="62"/>
    <cellStyle name="60% - 强调文字颜色 3 2" xfId="63"/>
    <cellStyle name="60% - 强调文字颜色 4 2" xfId="45"/>
    <cellStyle name="60% - 强调文字颜色 5 2" xfId="65"/>
    <cellStyle name="60% - 强调文字颜色 6 2" xfId="66"/>
    <cellStyle name="Normal_Sheet1" xfId="69"/>
    <cellStyle name="百分比 2" xfId="71"/>
    <cellStyle name="百分比 2 2" xfId="72"/>
    <cellStyle name="百分比 2 2 2" xfId="73"/>
    <cellStyle name="百分比 2 2 2 2" xfId="74"/>
    <cellStyle name="百分比 2 2 2 2 2" xfId="75"/>
    <cellStyle name="百分比 2 2 2 2 2 2" xfId="76"/>
    <cellStyle name="百分比 2 2 2 2 2 2 2" xfId="6"/>
    <cellStyle name="百分比 2 2 2 2 2 3" xfId="77"/>
    <cellStyle name="百分比 2 2 2 2 3" xfId="78"/>
    <cellStyle name="百分比 2 2 2 2 3 2" xfId="79"/>
    <cellStyle name="百分比 2 2 2 2 4" xfId="80"/>
    <cellStyle name="百分比 2 2 2 3" xfId="82"/>
    <cellStyle name="百分比 2 2 2 3 2" xfId="84"/>
    <cellStyle name="百分比 2 2 2 3 2 2" xfId="86"/>
    <cellStyle name="百分比 2 2 2 3 2 2 2" xfId="88"/>
    <cellStyle name="百分比 2 2 2 3 2 3" xfId="5"/>
    <cellStyle name="百分比 2 2 2 3 3" xfId="90"/>
    <cellStyle name="百分比 2 2 2 3 3 2" xfId="26"/>
    <cellStyle name="百分比 2 2 2 3 4" xfId="92"/>
    <cellStyle name="百分比 2 2 2 4" xfId="94"/>
    <cellStyle name="百分比 2 2 2 4 2" xfId="96"/>
    <cellStyle name="百分比 2 2 2 4 2 2" xfId="98"/>
    <cellStyle name="百分比 2 2 2 4 3" xfId="100"/>
    <cellStyle name="百分比 2 2 2 5" xfId="102"/>
    <cellStyle name="百分比 2 2 2 5 2" xfId="104"/>
    <cellStyle name="百分比 2 2 2 5 2 2" xfId="105"/>
    <cellStyle name="百分比 2 2 2 5 3" xfId="106"/>
    <cellStyle name="百分比 2 2 2 6" xfId="107"/>
    <cellStyle name="百分比 2 2 2 6 2" xfId="108"/>
    <cellStyle name="百分比 2 2 2 7" xfId="110"/>
    <cellStyle name="百分比 2 2 3" xfId="111"/>
    <cellStyle name="百分比 2 2 3 2" xfId="112"/>
    <cellStyle name="百分比 2 2 3 2 2" xfId="114"/>
    <cellStyle name="百分比 2 2 3 2 2 2" xfId="115"/>
    <cellStyle name="百分比 2 2 3 2 3" xfId="116"/>
    <cellStyle name="百分比 2 2 3 3" xfId="118"/>
    <cellStyle name="百分比 2 2 3 3 2" xfId="120"/>
    <cellStyle name="百分比 2 2 3 4" xfId="122"/>
    <cellStyle name="百分比 2 2 4" xfId="123"/>
    <cellStyle name="百分比 2 2 4 2" xfId="125"/>
    <cellStyle name="百分比 2 2 4 2 2" xfId="127"/>
    <cellStyle name="百分比 2 2 4 2 2 2" xfId="129"/>
    <cellStyle name="百分比 2 2 4 2 3" xfId="130"/>
    <cellStyle name="百分比 2 2 4 3" xfId="134"/>
    <cellStyle name="百分比 2 2 4 3 2" xfId="136"/>
    <cellStyle name="百分比 2 2 4 4" xfId="138"/>
    <cellStyle name="百分比 2 2 5" xfId="139"/>
    <cellStyle name="百分比 2 2 5 2" xfId="143"/>
    <cellStyle name="百分比 2 2 5 2 2" xfId="144"/>
    <cellStyle name="百分比 2 2 5 3" xfId="146"/>
    <cellStyle name="百分比 2 2 6" xfId="149"/>
    <cellStyle name="百分比 2 2 6 2" xfId="150"/>
    <cellStyle name="百分比 2 2 7" xfId="151"/>
    <cellStyle name="百分比 2 3" xfId="152"/>
    <cellStyle name="百分比 2 3 2" xfId="153"/>
    <cellStyle name="百分比 2 3 2 2" xfId="155"/>
    <cellStyle name="百分比 2 3 2 2 2" xfId="157"/>
    <cellStyle name="百分比 2 3 2 3" xfId="159"/>
    <cellStyle name="百分比 2 3 3" xfId="160"/>
    <cellStyle name="百分比 2 3 3 2" xfId="162"/>
    <cellStyle name="百分比 2 3 4" xfId="163"/>
    <cellStyle name="百分比 2 4" xfId="165"/>
    <cellStyle name="百分比 2 4 2" xfId="167"/>
    <cellStyle name="百分比 2 4 2 2" xfId="171"/>
    <cellStyle name="百分比 2 4 2 2 2" xfId="173"/>
    <cellStyle name="百分比 2 4 2 3" xfId="175"/>
    <cellStyle name="百分比 2 4 3" xfId="177"/>
    <cellStyle name="百分比 2 4 3 2" xfId="179"/>
    <cellStyle name="百分比 2 4 4" xfId="180"/>
    <cellStyle name="百分比 2 5" xfId="181"/>
    <cellStyle name="百分比 2 5 2" xfId="182"/>
    <cellStyle name="百分比 2 5 2 2" xfId="183"/>
    <cellStyle name="百分比 2 5 3" xfId="184"/>
    <cellStyle name="百分比 2 6" xfId="185"/>
    <cellStyle name="百分比 2 6 2" xfId="186"/>
    <cellStyle name="百分比 2 6 2 2" xfId="187"/>
    <cellStyle name="百分比 2 6 3" xfId="113"/>
    <cellStyle name="百分比 2 7" xfId="188"/>
    <cellStyle name="百分比 2 7 2" xfId="192"/>
    <cellStyle name="百分比 2 8" xfId="193"/>
    <cellStyle name="百分比 2 9" xfId="47"/>
    <cellStyle name="百分比 3" xfId="194"/>
    <cellStyle name="百分比 3 2" xfId="109"/>
    <cellStyle name="百分比 3 2 2" xfId="195"/>
    <cellStyle name="百分比 3 2 2 2" xfId="196"/>
    <cellStyle name="百分比 3 2 2 2 2" xfId="197"/>
    <cellStyle name="百分比 3 2 2 3" xfId="198"/>
    <cellStyle name="百分比 3 2 3" xfId="199"/>
    <cellStyle name="百分比 3 2 3 2" xfId="35"/>
    <cellStyle name="百分比 3 2 4" xfId="200"/>
    <cellStyle name="百分比 3 3" xfId="202"/>
    <cellStyle name="百分比 3 3 2" xfId="203"/>
    <cellStyle name="百分比 3 3 2 2" xfId="205"/>
    <cellStyle name="百分比 3 3 2 2 2" xfId="206"/>
    <cellStyle name="百分比 3 3 2 3" xfId="207"/>
    <cellStyle name="百分比 3 3 3" xfId="208"/>
    <cellStyle name="百分比 3 3 3 2" xfId="209"/>
    <cellStyle name="百分比 3 3 4" xfId="210"/>
    <cellStyle name="百分比 3 4" xfId="212"/>
    <cellStyle name="百分比 3 4 2" xfId="213"/>
    <cellStyle name="百分比 3 4 2 2" xfId="214"/>
    <cellStyle name="百分比 3 4 3" xfId="216"/>
    <cellStyle name="百分比 3 5" xfId="217"/>
    <cellStyle name="百分比 3 5 2" xfId="28"/>
    <cellStyle name="百分比 3 6" xfId="218"/>
    <cellStyle name="百分比 4" xfId="17"/>
    <cellStyle name="百分比 4 2" xfId="219"/>
    <cellStyle name="百分比 4 2 2" xfId="222"/>
    <cellStyle name="百分比 4 2 2 2" xfId="224"/>
    <cellStyle name="百分比 4 2 2 2 2" xfId="226"/>
    <cellStyle name="百分比 4 2 2 3" xfId="227"/>
    <cellStyle name="百分比 4 2 3" xfId="228"/>
    <cellStyle name="百分比 4 2 3 2" xfId="230"/>
    <cellStyle name="百分比 4 2 4" xfId="231"/>
    <cellStyle name="百分比 4 3" xfId="233"/>
    <cellStyle name="百分比 4 3 2" xfId="235"/>
    <cellStyle name="百分比 4 3 2 2" xfId="237"/>
    <cellStyle name="百分比 4 3 2 2 2" xfId="34"/>
    <cellStyle name="百分比 4 3 2 3" xfId="30"/>
    <cellStyle name="百分比 4 3 3" xfId="239"/>
    <cellStyle name="百分比 4 3 3 2" xfId="241"/>
    <cellStyle name="百分比 4 3 4" xfId="156"/>
    <cellStyle name="百分比 4 4" xfId="242"/>
    <cellStyle name="百分比 4 4 2" xfId="37"/>
    <cellStyle name="百分比 4 4 2 2" xfId="64"/>
    <cellStyle name="百分比 4 4 3" xfId="40"/>
    <cellStyle name="百分比 4 5" xfId="244"/>
    <cellStyle name="百分比 4 5 2" xfId="16"/>
    <cellStyle name="百分比 4 6" xfId="247"/>
    <cellStyle name="百分比 5" xfId="19"/>
    <cellStyle name="百分比 5 2" xfId="249"/>
    <cellStyle name="百分比 5 2 2" xfId="190"/>
    <cellStyle name="百分比 5 3" xfId="253"/>
    <cellStyle name="百分比 6" xfId="21"/>
    <cellStyle name="百分比 6 2" xfId="258"/>
    <cellStyle name="百分比 7" xfId="12"/>
    <cellStyle name="标题 1 2" xfId="221"/>
    <cellStyle name="标题 2 2" xfId="251"/>
    <cellStyle name="标题 3 2" xfId="257"/>
    <cellStyle name="标题 4 2" xfId="261"/>
    <cellStyle name="标题 5" xfId="263"/>
    <cellStyle name="差 2" xfId="265"/>
    <cellStyle name="差_人民币活期存款FTP价格(市场线)" xfId="266"/>
    <cellStyle name="差_人民币活期存款FTP价格(市场线) 2" xfId="268"/>
    <cellStyle name="差_人民币活期存款FTP价格(市场线) 2 2" xfId="270"/>
    <cellStyle name="差_人民币活期存款FTP价格(市场线) 2 2 2" xfId="272"/>
    <cellStyle name="差_人民币活期存款FTP价格(市场线) 2 2 2 2" xfId="158"/>
    <cellStyle name="差_人民币活期存款FTP价格(市场线) 2 2 3" xfId="274"/>
    <cellStyle name="差_人民币活期存款FTP价格(市场线) 2 3" xfId="276"/>
    <cellStyle name="差_人民币活期存款FTP价格(市场线) 2 3 2" xfId="277"/>
    <cellStyle name="差_人民币活期存款FTP价格(市场线) 2 4" xfId="280"/>
    <cellStyle name="差_人民币活期存款FTP价格(市场线) 3" xfId="282"/>
    <cellStyle name="差_人民币活期存款FTP价格(市场线) 3 2" xfId="285"/>
    <cellStyle name="差_人民币活期存款FTP价格(市场线) 3 2 2" xfId="287"/>
    <cellStyle name="差_人民币活期存款FTP价格(市场线) 3 3" xfId="8"/>
    <cellStyle name="差_人民币活期存款FTP价格(市场线) 4" xfId="290"/>
    <cellStyle name="差_人民币活期存款FTP价格(市场线) 4 2" xfId="292"/>
    <cellStyle name="差_人民币活期存款FTP价格(市场线) 4 2 2" xfId="294"/>
    <cellStyle name="差_人民币活期存款FTP价格(市场线) 4 2 2 2" xfId="29"/>
    <cellStyle name="差_人民币活期存款FTP价格(市场线) 4 2 3" xfId="295"/>
    <cellStyle name="差_人民币活期存款FTP价格(市场线) 4 3" xfId="297"/>
    <cellStyle name="差_人民币活期存款FTP价格(市场线) 4 3 2" xfId="298"/>
    <cellStyle name="差_人民币活期存款FTP价格(市场线) 4 4" xfId="301"/>
    <cellStyle name="差_人民币活期存款FTP价格(市场线) 5" xfId="304"/>
    <cellStyle name="差_人民币活期存款FTP价格(市场线) 5 2" xfId="308"/>
    <cellStyle name="差_人民币活期存款FTP价格(市场线) 6" xfId="168"/>
    <cellStyle name="常规" xfId="0" builtinId="0"/>
    <cellStyle name="常规 2" xfId="310"/>
    <cellStyle name="常规 2 10" xfId="311"/>
    <cellStyle name="常规 2 10 2" xfId="312"/>
    <cellStyle name="常规 2 11" xfId="313"/>
    <cellStyle name="常规 2 12" xfId="314"/>
    <cellStyle name="常规 2 17" xfId="316"/>
    <cellStyle name="常规 2 17 2" xfId="317"/>
    <cellStyle name="常规 2 17 2 2" xfId="318"/>
    <cellStyle name="常规 2 17 3" xfId="320"/>
    <cellStyle name="常规 2 2" xfId="322"/>
    <cellStyle name="常规 2 2 2" xfId="117"/>
    <cellStyle name="常规 2 2 2 2" xfId="119"/>
    <cellStyle name="常规 2 2 2 2 2" xfId="324"/>
    <cellStyle name="常规 2 2 2 2 2 2" xfId="325"/>
    <cellStyle name="常规 2 2 2 2 2 2 2" xfId="215"/>
    <cellStyle name="常规 2 2 2 2 2 3" xfId="22"/>
    <cellStyle name="常规 2 2 2 2 3" xfId="87"/>
    <cellStyle name="常规 2 2 2 2 3 2" xfId="326"/>
    <cellStyle name="常规 2 2 2 2 4" xfId="256"/>
    <cellStyle name="常规 2 2 2 3" xfId="327"/>
    <cellStyle name="常规 2 2 2 3 2" xfId="329"/>
    <cellStyle name="常规 2 2 2 3 2 2" xfId="141"/>
    <cellStyle name="常规 2 2 2 3 2 2 2" xfId="142"/>
    <cellStyle name="常规 2 2 2 3 2 3" xfId="148"/>
    <cellStyle name="常规 2 2 2 3 3" xfId="330"/>
    <cellStyle name="常规 2 2 2 3 3 2" xfId="315"/>
    <cellStyle name="常规 2 2 2 3 4" xfId="259"/>
    <cellStyle name="常规 2 2 2 4" xfId="27"/>
    <cellStyle name="常规 2 2 2 4 2" xfId="279"/>
    <cellStyle name="常规 2 2 2 4 2 2" xfId="332"/>
    <cellStyle name="常规 2 2 2 4 3" xfId="336"/>
    <cellStyle name="常规 2 2 2 5" xfId="24"/>
    <cellStyle name="常规 2 2 2 5 2" xfId="338"/>
    <cellStyle name="常规 2 2 2 5 2 2" xfId="339"/>
    <cellStyle name="常规 2 2 2 5 3" xfId="340"/>
    <cellStyle name="常规 2 2 2 6" xfId="32"/>
    <cellStyle name="常规 2 2 2 6 2" xfId="300"/>
    <cellStyle name="常规 2 2 2 7" xfId="33"/>
    <cellStyle name="常规 2 2 3" xfId="121"/>
    <cellStyle name="常规 2 2 3 2" xfId="341"/>
    <cellStyle name="常规 2 2 3 2 2" xfId="343"/>
    <cellStyle name="常规 2 2 3 2 2 2" xfId="344"/>
    <cellStyle name="常规 2 2 3 2 3" xfId="54"/>
    <cellStyle name="常规 2 2 3 3" xfId="345"/>
    <cellStyle name="常规 2 2 3 3 2" xfId="346"/>
    <cellStyle name="常规 2 2 3 4" xfId="347"/>
    <cellStyle name="常规 2 2 4" xfId="2"/>
    <cellStyle name="常规 2 2 4 2" xfId="348"/>
    <cellStyle name="常规 2 2 4 2 2" xfId="350"/>
    <cellStyle name="常规 2 2 4 2 2 2" xfId="351"/>
    <cellStyle name="常规 2 2 4 2 3" xfId="352"/>
    <cellStyle name="常规 2 2 4 3" xfId="353"/>
    <cellStyle name="常规 2 2 4 3 2" xfId="354"/>
    <cellStyle name="常规 2 2 4 4" xfId="355"/>
    <cellStyle name="常规 2 2 5" xfId="356"/>
    <cellStyle name="常规 2 2 5 2" xfId="357"/>
    <cellStyle name="常规 2 2 5 2 2" xfId="358"/>
    <cellStyle name="常规 2 2 5 3" xfId="264"/>
    <cellStyle name="常规 2 2 6" xfId="220"/>
    <cellStyle name="常规 2 2 6 2" xfId="223"/>
    <cellStyle name="常规 2 2 6 2 2" xfId="225"/>
    <cellStyle name="常规 2 2 6 3" xfId="229"/>
    <cellStyle name="常规 2 2 7" xfId="234"/>
    <cellStyle name="常规 2 2 7 2" xfId="236"/>
    <cellStyle name="常规 2 2 7 2 2" xfId="238"/>
    <cellStyle name="常规 2 2 7 3" xfId="240"/>
    <cellStyle name="常规 2 2 8" xfId="243"/>
    <cellStyle name="常规 2 2 8 2" xfId="38"/>
    <cellStyle name="常规 2 2 9" xfId="245"/>
    <cellStyle name="常规 2 3" xfId="307"/>
    <cellStyle name="常规 2 3 2" xfId="133"/>
    <cellStyle name="常规 2 3 2 2" xfId="135"/>
    <cellStyle name="常规 2 3 2 2 2" xfId="359"/>
    <cellStyle name="常规 2 3 2 2 2 2" xfId="361"/>
    <cellStyle name="常规 2 3 2 2 3" xfId="363"/>
    <cellStyle name="常规 2 3 2 3" xfId="364"/>
    <cellStyle name="常规 2 3 2 3 2" xfId="262"/>
    <cellStyle name="常规 2 3 2 4" xfId="42"/>
    <cellStyle name="常规 2 3 3" xfId="137"/>
    <cellStyle name="常规 2 3 3 2" xfId="365"/>
    <cellStyle name="常规 2 3 3 2 2" xfId="366"/>
    <cellStyle name="常规 2 3 3 2 2 2" xfId="367"/>
    <cellStyle name="常规 2 3 3 2 3" xfId="369"/>
    <cellStyle name="常规 2 3 3 3" xfId="370"/>
    <cellStyle name="常规 2 3 3 3 2" xfId="371"/>
    <cellStyle name="常规 2 3 3 4" xfId="57"/>
    <cellStyle name="常规 2 3 4" xfId="372"/>
    <cellStyle name="常规 2 3 4 2" xfId="373"/>
    <cellStyle name="常规 2 3 4 2 2" xfId="374"/>
    <cellStyle name="常规 2 3 4 3" xfId="375"/>
    <cellStyle name="常规 2 3 5" xfId="376"/>
    <cellStyle name="常规 2 3 5 2" xfId="377"/>
    <cellStyle name="常规 2 3 5 2 2" xfId="10"/>
    <cellStyle name="常规 2 3 5 3" xfId="378"/>
    <cellStyle name="常规 2 3 6" xfId="250"/>
    <cellStyle name="常规 2 3 6 2" xfId="191"/>
    <cellStyle name="常规 2 3 7" xfId="254"/>
    <cellStyle name="常规 2 4" xfId="70"/>
    <cellStyle name="常规 2 4 2" xfId="145"/>
    <cellStyle name="常规 2 4 2 2" xfId="379"/>
    <cellStyle name="常规 2 4 2 2 2" xfId="380"/>
    <cellStyle name="常规 2 4 2 3" xfId="381"/>
    <cellStyle name="常规 2 4 3" xfId="382"/>
    <cellStyle name="常规 2 4 3 2" xfId="383"/>
    <cellStyle name="常规 2 4 4" xfId="323"/>
    <cellStyle name="常规 2 5" xfId="384"/>
    <cellStyle name="常规 2 5 2" xfId="385"/>
    <cellStyle name="常规 2 5 2 2" xfId="386"/>
    <cellStyle name="常规 2 5 2 2 2" xfId="387"/>
    <cellStyle name="常规 2 5 2 3" xfId="389"/>
    <cellStyle name="常规 2 5 3" xfId="390"/>
    <cellStyle name="常规 2 5 3 2" xfId="36"/>
    <cellStyle name="常规 2 5 4" xfId="328"/>
    <cellStyle name="常规 2 6" xfId="267"/>
    <cellStyle name="常规 2 6 2" xfId="269"/>
    <cellStyle name="常规 2 6 2 2" xfId="271"/>
    <cellStyle name="常规 2 6 3" xfId="275"/>
    <cellStyle name="常规 2 7" xfId="281"/>
    <cellStyle name="常规 2 7 2" xfId="284"/>
    <cellStyle name="常规 2 7 2 2" xfId="286"/>
    <cellStyle name="常规 2 7 3" xfId="7"/>
    <cellStyle name="常规 2 8" xfId="289"/>
    <cellStyle name="常规 2 8 2" xfId="291"/>
    <cellStyle name="常规 2 8 2 2" xfId="293"/>
    <cellStyle name="常规 2 8 3" xfId="296"/>
    <cellStyle name="常规 2 9" xfId="303"/>
    <cellStyle name="常规 2 9 2" xfId="306"/>
    <cellStyle name="常规 2 9 2 2" xfId="132"/>
    <cellStyle name="常规 2 9 3" xfId="68"/>
    <cellStyle name="常规 3" xfId="52"/>
    <cellStyle name="常规 3 2" xfId="273"/>
    <cellStyle name="常规 3 2 2" xfId="391"/>
    <cellStyle name="常规 3 2 3" xfId="392"/>
    <cellStyle name="常规 3 2 3 2" xfId="393"/>
    <cellStyle name="常规 3 2 3 2 2" xfId="124"/>
    <cellStyle name="常规 3 2 3 2 2 2" xfId="126"/>
    <cellStyle name="常规 3 2 3 2 3" xfId="140"/>
    <cellStyle name="常规 3 2 3 3" xfId="394"/>
    <cellStyle name="常规 3 2 3 3 2" xfId="164"/>
    <cellStyle name="常规 3 2 3 4" xfId="395"/>
    <cellStyle name="常规 3 2 4" xfId="396"/>
    <cellStyle name="常规 3 2 4 2" xfId="397"/>
    <cellStyle name="常规 3 2 4 2 2" xfId="201"/>
    <cellStyle name="常规 3 2 4 2 2 2" xfId="398"/>
    <cellStyle name="常规 3 2 4 2 3" xfId="331"/>
    <cellStyle name="常规 3 2 4 3" xfId="399"/>
    <cellStyle name="常规 3 2 4 3 2" xfId="211"/>
    <cellStyle name="常规 3 2 4 4" xfId="400"/>
    <cellStyle name="常规 3 2 5" xfId="51"/>
    <cellStyle name="常规 3 2 5 2" xfId="388"/>
    <cellStyle name="常规 3 2 5 2 2" xfId="232"/>
    <cellStyle name="常规 3 2 5 3" xfId="154"/>
    <cellStyle name="常规 3 2 6" xfId="25"/>
    <cellStyle name="常规 3 2 6 2" xfId="39"/>
    <cellStyle name="常规 3 2 6 2 2" xfId="46"/>
    <cellStyle name="常规 3 2 6 3" xfId="161"/>
    <cellStyle name="常规 3 2 7" xfId="59"/>
    <cellStyle name="常规 3 2 7 2" xfId="147"/>
    <cellStyle name="常规 3 2 8" xfId="401"/>
    <cellStyle name="常规 3 3" xfId="170"/>
    <cellStyle name="常规 3 3 2" xfId="172"/>
    <cellStyle name="常规 3 3 2 2" xfId="402"/>
    <cellStyle name="常规 3 3 2 2 2" xfId="403"/>
    <cellStyle name="常规 3 3 2 3" xfId="283"/>
    <cellStyle name="常规 3 3 3" xfId="404"/>
    <cellStyle name="常规 3 3 3 2" xfId="405"/>
    <cellStyle name="常规 3 3 4" xfId="309"/>
    <cellStyle name="常规 3 4" xfId="174"/>
    <cellStyle name="常规 3 4 2" xfId="319"/>
    <cellStyle name="常规 3 4 2 2" xfId="406"/>
    <cellStyle name="常规 3 4 2 2 2" xfId="407"/>
    <cellStyle name="常规 3 4 2 3" xfId="408"/>
    <cellStyle name="常规 3 4 3" xfId="3"/>
    <cellStyle name="常规 3 4 3 2" xfId="31"/>
    <cellStyle name="常规 3 4 4" xfId="342"/>
    <cellStyle name="常规 3 5" xfId="409"/>
    <cellStyle name="常规 3 5 2" xfId="410"/>
    <cellStyle name="常规 3 5 2 2" xfId="411"/>
    <cellStyle name="常规 3 5 3" xfId="412"/>
    <cellStyle name="常规 3 6" xfId="413"/>
    <cellStyle name="常规 3 6 2" xfId="414"/>
    <cellStyle name="常规 3 7" xfId="128"/>
    <cellStyle name="常规 3 8" xfId="415"/>
    <cellStyle name="常规 4" xfId="417"/>
    <cellStyle name="常规 4 2" xfId="418"/>
    <cellStyle name="常规 4 2 2" xfId="419"/>
    <cellStyle name="常规 4 2 2 2" xfId="421"/>
    <cellStyle name="常规 4 2 2 2 2" xfId="423"/>
    <cellStyle name="常规 4 2 2 2 2 2" xfId="246"/>
    <cellStyle name="常规 4 2 2 2 3" xfId="360"/>
    <cellStyle name="常规 4 2 2 3" xfId="13"/>
    <cellStyle name="常规 4 2 2 3 2" xfId="426"/>
    <cellStyle name="常规 4 2 2 4" xfId="349"/>
    <cellStyle name="常规 4 2 3" xfId="427"/>
    <cellStyle name="常规 4 2 3 2" xfId="429"/>
    <cellStyle name="常规 4 2 3 2 2" xfId="334"/>
    <cellStyle name="常规 4 2 3 3" xfId="431"/>
    <cellStyle name="常规 4 2 4" xfId="433"/>
    <cellStyle name="常规 4 2 4 2" xfId="435"/>
    <cellStyle name="常规 4 2 4 2 2" xfId="436"/>
    <cellStyle name="常规 4 2 4 3" xfId="437"/>
    <cellStyle name="常规 4 2 5" xfId="438"/>
    <cellStyle name="常规 4 2 5 2" xfId="439"/>
    <cellStyle name="常规 4 2 5 2 2" xfId="440"/>
    <cellStyle name="常规 4 2 5 3" xfId="204"/>
    <cellStyle name="常规 4 2 6" xfId="441"/>
    <cellStyle name="常规 4 2 6 2" xfId="442"/>
    <cellStyle name="常规 4 2 7" xfId="443"/>
    <cellStyle name="常规 4 3" xfId="178"/>
    <cellStyle name="常规 4 3 2" xfId="444"/>
    <cellStyle name="常规 4 3 2 2" xfId="446"/>
    <cellStyle name="常规 4 3 3" xfId="448"/>
    <cellStyle name="常规 4 4" xfId="420"/>
    <cellStyle name="常规 4 4 2" xfId="422"/>
    <cellStyle name="常规 4 4 2 2" xfId="424"/>
    <cellStyle name="常规 4 4 3" xfId="14"/>
    <cellStyle name="常规 4 5" xfId="428"/>
    <cellStyle name="常规 4 5 2" xfId="430"/>
    <cellStyle name="常规 4 5 2 2" xfId="335"/>
    <cellStyle name="常规 4 5 3" xfId="432"/>
    <cellStyle name="常规 4 6" xfId="434"/>
    <cellStyle name="常规 5" xfId="61"/>
    <cellStyle name="常规 5 2" xfId="15"/>
    <cellStyle name="常规 5 2 2" xfId="18"/>
    <cellStyle name="常规 5 2 2 2" xfId="248"/>
    <cellStyle name="常规 5 2 2 2 2" xfId="189"/>
    <cellStyle name="常规 5 2 2 3" xfId="252"/>
    <cellStyle name="常规 5 2 3" xfId="20"/>
    <cellStyle name="常规 5 2 3 2" xfId="255"/>
    <cellStyle name="常规 5 2 4" xfId="11"/>
    <cellStyle name="常规 5 3" xfId="450"/>
    <cellStyle name="常规 5 3 2" xfId="451"/>
    <cellStyle name="常规 5 3 2 2" xfId="416"/>
    <cellStyle name="常规 5 3 3" xfId="452"/>
    <cellStyle name="常规 5 4" xfId="445"/>
    <cellStyle name="常规 5 4 2" xfId="447"/>
    <cellStyle name="常规 5 5" xfId="449"/>
    <cellStyle name="常规 6" xfId="9"/>
    <cellStyle name="常规 6 2" xfId="453"/>
    <cellStyle name="常规 6 2 2" xfId="454"/>
    <cellStyle name="常规 6 3" xfId="455"/>
    <cellStyle name="常规 7" xfId="83"/>
    <cellStyle name="常规 7 2" xfId="85"/>
    <cellStyle name="常规 8" xfId="89"/>
    <cellStyle name="常规 9" xfId="91"/>
    <cellStyle name="超链接 2" xfId="93"/>
    <cellStyle name="超链接 2 2" xfId="95"/>
    <cellStyle name="超链接 2 2 2" xfId="97"/>
    <cellStyle name="超链接 2 2 2 2" xfId="362"/>
    <cellStyle name="超链接 2 2 2 2 2" xfId="456"/>
    <cellStyle name="超链接 2 2 2 3" xfId="457"/>
    <cellStyle name="超链接 2 2 3" xfId="458"/>
    <cellStyle name="超链接 2 2 3 2" xfId="459"/>
    <cellStyle name="超链接 2 2 4" xfId="460"/>
    <cellStyle name="超链接 2 3" xfId="99"/>
    <cellStyle name="超链接 2 3 2" xfId="461"/>
    <cellStyle name="超链接 2 3 2 2" xfId="368"/>
    <cellStyle name="超链接 2 3 3" xfId="462"/>
    <cellStyle name="超链接 2 4" xfId="463"/>
    <cellStyle name="超链接 2 4 2" xfId="464"/>
    <cellStyle name="超链接 2 4 2 2" xfId="465"/>
    <cellStyle name="超链接 2 4 3" xfId="466"/>
    <cellStyle name="超链接 2 5" xfId="467"/>
    <cellStyle name="超链接 2 5 2" xfId="81"/>
    <cellStyle name="超链接 2 6" xfId="321"/>
    <cellStyle name="超链接 3" xfId="101"/>
    <cellStyle name="超链接 3 2" xfId="103"/>
    <cellStyle name="好 2" xfId="468"/>
    <cellStyle name="好_人民币活期存款FTP价格(市场线)" xfId="333"/>
    <cellStyle name="好_人民币活期存款FTP价格(市场线) 2" xfId="469"/>
    <cellStyle name="好_人民币活期存款FTP价格(市场线) 2 2" xfId="470"/>
    <cellStyle name="好_人民币活期存款FTP价格(市场线) 2 2 2" xfId="302"/>
    <cellStyle name="好_人民币活期存款FTP价格(市场线) 2 2 2 2" xfId="305"/>
    <cellStyle name="好_人民币活期存款FTP价格(市场线) 2 2 2 2 2" xfId="131"/>
    <cellStyle name="好_人民币活期存款FTP价格(市场线) 2 2 2 3" xfId="67"/>
    <cellStyle name="好_人民币活期存款FTP价格(市场线) 2 2 3" xfId="166"/>
    <cellStyle name="好_人民币活期存款FTP价格(市场线) 2 2 3 2" xfId="169"/>
    <cellStyle name="好_人民币活期存款FTP价格(市场线) 2 2 4" xfId="176"/>
    <cellStyle name="好_人民币活期存款FTP价格(市场线) 2 3" xfId="471"/>
    <cellStyle name="好_人民币活期存款FTP价格(市场线) 2 3 2" xfId="472"/>
    <cellStyle name="好_人民币活期存款FTP价格(市场线) 2 3 2 2" xfId="473"/>
    <cellStyle name="好_人民币活期存款FTP价格(市场线) 2 3 3" xfId="474"/>
    <cellStyle name="好_人民币活期存款FTP价格(市场线) 2 4" xfId="475"/>
    <cellStyle name="好_人民币活期存款FTP价格(市场线) 2 4 2" xfId="476"/>
    <cellStyle name="好_人民币活期存款FTP价格(市场线) 2 5" xfId="477"/>
    <cellStyle name="好_人民币活期存款FTP价格(市场线) 3" xfId="478"/>
    <cellStyle name="好_人民币活期存款FTP价格(市场线) 3 2" xfId="479"/>
    <cellStyle name="好_人民币活期存款FTP价格(市场线) 3 2 2" xfId="480"/>
    <cellStyle name="好_人民币活期存款FTP价格(市场线) 3 2 2 2" xfId="481"/>
    <cellStyle name="好_人民币活期存款FTP价格(市场线) 3 2 3" xfId="482"/>
    <cellStyle name="好_人民币活期存款FTP价格(市场线) 3 3" xfId="483"/>
    <cellStyle name="好_人民币活期存款FTP价格(市场线) 3 3 2" xfId="484"/>
    <cellStyle name="好_人民币活期存款FTP价格(市场线) 3 4" xfId="485"/>
    <cellStyle name="好_人民币活期存款FTP价格(市场线) 4" xfId="486"/>
    <cellStyle name="好_人民币活期存款FTP价格(市场线) 4 2" xfId="487"/>
    <cellStyle name="好_人民币活期存款FTP价格(市场线) 4 2 2" xfId="488"/>
    <cellStyle name="好_人民币活期存款FTP价格(市场线) 4 2 2 2" xfId="489"/>
    <cellStyle name="好_人民币活期存款FTP价格(市场线) 4 2 3" xfId="490"/>
    <cellStyle name="好_人民币活期存款FTP价格(市场线) 4 3" xfId="491"/>
    <cellStyle name="好_人民币活期存款FTP价格(市场线) 4 3 2" xfId="492"/>
    <cellStyle name="好_人民币活期存款FTP价格(市场线) 4 4" xfId="493"/>
    <cellStyle name="好_人民币活期存款FTP价格(市场线) 5" xfId="494"/>
    <cellStyle name="好_人民币活期存款FTP价格(市场线) 5 2" xfId="495"/>
    <cellStyle name="好_人民币活期存款FTP价格(市场线) 5 2 2" xfId="496"/>
    <cellStyle name="好_人民币活期存款FTP价格(市场线) 5 3" xfId="497"/>
    <cellStyle name="好_人民币活期存款FTP价格(市场线) 6" xfId="498"/>
    <cellStyle name="好_人民币活期存款FTP价格(市场线) 6 2" xfId="499"/>
    <cellStyle name="好_人民币活期存款FTP价格(市场线) 7" xfId="500"/>
    <cellStyle name="汇总 2" xfId="501"/>
    <cellStyle name="计算 2" xfId="502"/>
    <cellStyle name="检查单元格 2" xfId="503"/>
    <cellStyle name="解释性文本 2" xfId="504"/>
    <cellStyle name="警告文本 2" xfId="425"/>
    <cellStyle name="链接单元格 2" xfId="505"/>
    <cellStyle name="千位分隔" xfId="4" builtinId="3"/>
    <cellStyle name="千位分隔 2" xfId="506"/>
    <cellStyle name="千位分隔 2 2" xfId="507"/>
    <cellStyle name="千位分隔 2 2 2" xfId="508"/>
    <cellStyle name="千位分隔 2 2 2 2" xfId="509"/>
    <cellStyle name="千位分隔 2 2 2 2 2" xfId="510"/>
    <cellStyle name="千位分隔 2 2 2 3" xfId="511"/>
    <cellStyle name="千位分隔 2 2 3" xfId="512"/>
    <cellStyle name="千位分隔 2 2 3 2" xfId="513"/>
    <cellStyle name="千位分隔 2 2 4" xfId="514"/>
    <cellStyle name="千位分隔 2 3" xfId="515"/>
    <cellStyle name="千位分隔 2 3 2" xfId="516"/>
    <cellStyle name="千位分隔 2 3 2 2" xfId="517"/>
    <cellStyle name="千位分隔 2 3 2 2 2" xfId="518"/>
    <cellStyle name="千位分隔 2 3 2 3" xfId="519"/>
    <cellStyle name="千位分隔 2 3 3" xfId="520"/>
    <cellStyle name="千位分隔 2 3 3 2" xfId="521"/>
    <cellStyle name="千位分隔 2 3 4" xfId="522"/>
    <cellStyle name="千位分隔 2 4" xfId="523"/>
    <cellStyle name="千位分隔 2 4 2" xfId="524"/>
    <cellStyle name="千位分隔 2 4 2 2" xfId="525"/>
    <cellStyle name="千位分隔 2 4 3" xfId="526"/>
    <cellStyle name="千位分隔 2 5" xfId="527"/>
    <cellStyle name="千位分隔 2 5 2" xfId="528"/>
    <cellStyle name="千位分隔 2 5 2 2" xfId="529"/>
    <cellStyle name="千位分隔 2 5 3" xfId="530"/>
    <cellStyle name="千位分隔 2 6" xfId="531"/>
    <cellStyle name="千位分隔 2 6 2" xfId="532"/>
    <cellStyle name="千位分隔 2 7" xfId="533"/>
    <cellStyle name="千位分隔 3" xfId="260"/>
    <cellStyle name="千位分隔 3 2" xfId="534"/>
    <cellStyle name="千位分隔 3 2 2" xfId="535"/>
    <cellStyle name="千位分隔 3 2 2 2" xfId="536"/>
    <cellStyle name="千位分隔 3 2 2 2 2" xfId="537"/>
    <cellStyle name="千位分隔 3 2 2 3" xfId="538"/>
    <cellStyle name="千位分隔 3 2 3" xfId="539"/>
    <cellStyle name="千位分隔 3 3" xfId="540"/>
    <cellStyle name="千位分隔 3 3 2" xfId="541"/>
    <cellStyle name="千位分隔 3 4" xfId="542"/>
    <cellStyle name="千位分隔 4" xfId="543"/>
    <cellStyle name="千位分隔 4 2" xfId="544"/>
    <cellStyle name="千位分隔 4 2 2" xfId="545"/>
    <cellStyle name="千位分隔 4 3" xfId="546"/>
    <cellStyle name="千位分隔 5" xfId="547"/>
    <cellStyle name="千位分隔 5 2" xfId="548"/>
    <cellStyle name="千位分隔 6" xfId="549"/>
    <cellStyle name="千位分隔 7" xfId="550"/>
    <cellStyle name="强调文字颜色 1 2" xfId="278"/>
    <cellStyle name="强调文字颜色 2 2" xfId="337"/>
    <cellStyle name="强调文字颜色 3 2" xfId="299"/>
    <cellStyle name="强调文字颜色 4 2" xfId="551"/>
    <cellStyle name="强调文字颜色 5 2" xfId="552"/>
    <cellStyle name="强调文字颜色 6 2" xfId="553"/>
    <cellStyle name="适中 2" xfId="554"/>
    <cellStyle name="输出 2" xfId="555"/>
    <cellStyle name="输入 2" xfId="288"/>
    <cellStyle name="注释 2" xfId="556"/>
  </cellStyles>
  <dxfs count="0"/>
  <tableStyles count="0" defaultTableStyle="TableStyleMedium9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D6"/>
  <sheetViews>
    <sheetView topLeftCell="B1" zoomScale="99" zoomScaleNormal="99" workbookViewId="0">
      <selection activeCell="C2" sqref="C2"/>
    </sheetView>
  </sheetViews>
  <sheetFormatPr defaultColWidth="9" defaultRowHeight="12"/>
  <cols>
    <col min="1" max="1" width="9" style="45"/>
    <col min="2" max="2" width="49.375" style="45" customWidth="1"/>
    <col min="3" max="3" width="16" style="45" customWidth="1"/>
    <col min="4" max="4" width="55.375" style="45" customWidth="1"/>
    <col min="5" max="6" width="16" style="45" customWidth="1"/>
    <col min="7" max="7" width="27" style="45" customWidth="1"/>
    <col min="8" max="10" width="5.75" style="45" customWidth="1"/>
    <col min="11" max="13" width="3.5" style="45" customWidth="1"/>
    <col min="14" max="14" width="2.75" style="45" customWidth="1"/>
    <col min="15" max="15" width="2.5" style="45" customWidth="1"/>
    <col min="16" max="16384" width="9" style="45"/>
  </cols>
  <sheetData>
    <row r="1" spans="1:4" ht="21.75" customHeight="1">
      <c r="A1" s="45" t="s">
        <v>0</v>
      </c>
      <c r="B1" s="46" t="s">
        <v>1</v>
      </c>
    </row>
    <row r="2" spans="1:4" ht="153.6" customHeight="1">
      <c r="B2" s="47" t="s">
        <v>2</v>
      </c>
      <c r="C2" s="45" t="s">
        <v>3</v>
      </c>
      <c r="D2" s="48" t="s">
        <v>4</v>
      </c>
    </row>
    <row r="3" spans="1:4" ht="15" customHeight="1">
      <c r="B3" s="46" t="s">
        <v>5</v>
      </c>
    </row>
    <row r="4" spans="1:4" ht="85.9" customHeight="1">
      <c r="B4" s="47" t="s">
        <v>6</v>
      </c>
      <c r="C4" s="45" t="s">
        <v>3</v>
      </c>
      <c r="D4" s="48" t="s">
        <v>7</v>
      </c>
    </row>
    <row r="5" spans="1:4" ht="19.149999999999999" customHeight="1">
      <c r="B5" s="46" t="s">
        <v>8</v>
      </c>
    </row>
    <row r="6" spans="1:4" ht="67.150000000000006" customHeight="1">
      <c r="B6" s="47" t="s">
        <v>9</v>
      </c>
      <c r="C6" s="45" t="s">
        <v>10</v>
      </c>
      <c r="D6" s="48" t="s">
        <v>11</v>
      </c>
    </row>
  </sheetData>
  <phoneticPr fontId="36" type="noConversion"/>
  <pageMargins left="0.75" right="0.75" top="1" bottom="1" header="0.51" footer="0.5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5"/>
  <sheetViews>
    <sheetView tabSelected="1" topLeftCell="A3" zoomScale="115" zoomScaleNormal="115" workbookViewId="0">
      <selection activeCell="D5" activeCellId="1" sqref="C3:C13 D5"/>
    </sheetView>
  </sheetViews>
  <sheetFormatPr defaultColWidth="9" defaultRowHeight="13.5"/>
  <cols>
    <col min="1" max="1" width="6" style="30" customWidth="1"/>
    <col min="2" max="2" width="23.875" style="30" customWidth="1"/>
    <col min="3" max="3" width="20.125" style="30" customWidth="1"/>
    <col min="4" max="4" width="21.75" style="30" customWidth="1"/>
    <col min="5" max="5" width="18.875" style="30" customWidth="1"/>
    <col min="6" max="6" width="18.25" style="31" customWidth="1"/>
    <col min="7" max="7" width="14.125" style="32" hidden="1" customWidth="1"/>
    <col min="8" max="8" width="7.25" style="33" hidden="1" customWidth="1"/>
    <col min="9" max="9" width="7.25" style="29" customWidth="1"/>
    <col min="10" max="10" width="6" style="29" customWidth="1"/>
    <col min="11" max="11" width="6" style="30" customWidth="1"/>
    <col min="12" max="12" width="18.375" style="34" customWidth="1"/>
    <col min="13" max="14" width="21.375" style="34" customWidth="1"/>
    <col min="15" max="15" width="5.75" style="30" customWidth="1"/>
  </cols>
  <sheetData>
    <row r="1" spans="1:15" ht="45" customHeight="1">
      <c r="A1" s="49" t="s">
        <v>12</v>
      </c>
      <c r="B1" s="49"/>
      <c r="C1" s="49"/>
      <c r="D1" s="49"/>
      <c r="E1" s="49"/>
      <c r="F1" s="49"/>
    </row>
    <row r="2" spans="1:15" s="29" customFormat="1" ht="50.1" customHeight="1">
      <c r="A2" s="35" t="s">
        <v>13</v>
      </c>
      <c r="B2" s="35" t="s">
        <v>14</v>
      </c>
      <c r="C2" s="22" t="s">
        <v>15</v>
      </c>
      <c r="D2" s="22" t="s">
        <v>16</v>
      </c>
      <c r="E2" s="22" t="s">
        <v>17</v>
      </c>
      <c r="F2" s="36" t="s">
        <v>18</v>
      </c>
      <c r="G2" s="32"/>
      <c r="H2" s="33"/>
      <c r="K2" s="30"/>
      <c r="L2" s="44"/>
      <c r="M2" s="44"/>
      <c r="N2" s="44"/>
      <c r="O2" s="30"/>
    </row>
    <row r="3" spans="1:15" ht="28.15" customHeight="1">
      <c r="A3" s="37">
        <v>1</v>
      </c>
      <c r="B3" s="37" t="s">
        <v>19</v>
      </c>
      <c r="C3" s="38">
        <v>4005481.66</v>
      </c>
      <c r="D3" s="39">
        <v>1591634.67</v>
      </c>
      <c r="E3" s="39">
        <v>55013</v>
      </c>
      <c r="F3" s="39">
        <f>C3+D3+E3</f>
        <v>5652129.3300000001</v>
      </c>
      <c r="G3" s="39" t="e">
        <f>#REF!+E3</f>
        <v>#REF!</v>
      </c>
      <c r="H3" s="33">
        <v>148.19581771310899</v>
      </c>
    </row>
    <row r="4" spans="1:15" ht="28.15" customHeight="1">
      <c r="A4" s="37">
        <v>2</v>
      </c>
      <c r="B4" s="37" t="s">
        <v>20</v>
      </c>
      <c r="C4" s="38">
        <v>8020016.5599999996</v>
      </c>
      <c r="D4" s="39">
        <v>2400932.56</v>
      </c>
      <c r="E4" s="39">
        <v>87879</v>
      </c>
      <c r="F4" s="39">
        <f t="shared" ref="F4:F15" si="0">C4+D4+E4</f>
        <v>10508828.119999999</v>
      </c>
      <c r="G4" s="39" t="e">
        <f>#REF!+E4</f>
        <v>#REF!</v>
      </c>
      <c r="H4" s="33">
        <v>244.84340209717999</v>
      </c>
    </row>
    <row r="5" spans="1:15" ht="28.15" customHeight="1">
      <c r="A5" s="37">
        <v>3</v>
      </c>
      <c r="B5" s="37" t="s">
        <v>21</v>
      </c>
      <c r="C5" s="38">
        <v>0</v>
      </c>
      <c r="D5" s="39">
        <v>846163.21</v>
      </c>
      <c r="E5" s="39">
        <v>5638</v>
      </c>
      <c r="F5" s="39">
        <f t="shared" si="0"/>
        <v>851801.21</v>
      </c>
      <c r="G5" s="39" t="e">
        <f>#REF!+E5</f>
        <v>#REF!</v>
      </c>
      <c r="H5" s="33">
        <v>29.539170194486498</v>
      </c>
    </row>
    <row r="6" spans="1:15" ht="28.15" customHeight="1">
      <c r="A6" s="37">
        <v>4</v>
      </c>
      <c r="B6" s="37" t="s">
        <v>22</v>
      </c>
      <c r="C6" s="38">
        <v>2525031.54</v>
      </c>
      <c r="D6" s="39">
        <v>1312238.25</v>
      </c>
      <c r="E6" s="39">
        <v>55672</v>
      </c>
      <c r="F6" s="39">
        <f t="shared" si="0"/>
        <v>3892941.79</v>
      </c>
      <c r="G6" s="39" t="e">
        <f>#REF!+E6</f>
        <v>#REF!</v>
      </c>
      <c r="H6" s="33">
        <v>107.607194669178</v>
      </c>
    </row>
    <row r="7" spans="1:15" ht="28.15" customHeight="1">
      <c r="A7" s="37">
        <v>5</v>
      </c>
      <c r="B7" s="37" t="s">
        <v>23</v>
      </c>
      <c r="C7" s="38">
        <v>4222782.62</v>
      </c>
      <c r="D7" s="39">
        <v>1290541.93</v>
      </c>
      <c r="E7" s="39">
        <v>24677.5</v>
      </c>
      <c r="F7" s="39">
        <f t="shared" si="0"/>
        <v>5538002.0499999998</v>
      </c>
      <c r="G7" s="39" t="e">
        <f>#REF!+E7</f>
        <v>#REF!</v>
      </c>
      <c r="H7" s="33">
        <v>126.75815066861701</v>
      </c>
    </row>
    <row r="8" spans="1:15" ht="28.15" customHeight="1">
      <c r="A8" s="37">
        <v>6</v>
      </c>
      <c r="B8" s="37" t="s">
        <v>24</v>
      </c>
      <c r="C8" s="38">
        <v>1744655.48</v>
      </c>
      <c r="D8" s="38">
        <v>551120.03</v>
      </c>
      <c r="E8" s="39">
        <v>24784</v>
      </c>
      <c r="F8" s="39">
        <f t="shared" si="0"/>
        <v>2320559.5099999998</v>
      </c>
      <c r="G8" s="39" t="e">
        <f>#REF!+E8</f>
        <v>#REF!</v>
      </c>
      <c r="H8" s="33">
        <v>53.8293569758291</v>
      </c>
    </row>
    <row r="9" spans="1:15" ht="28.15" customHeight="1">
      <c r="A9" s="37">
        <v>7</v>
      </c>
      <c r="B9" s="37" t="s">
        <v>25</v>
      </c>
      <c r="C9" s="38">
        <v>7405507.2300000004</v>
      </c>
      <c r="D9" s="39">
        <v>3065856.33</v>
      </c>
      <c r="E9" s="39">
        <v>89725</v>
      </c>
      <c r="F9" s="39">
        <f t="shared" si="0"/>
        <v>10561088.560000001</v>
      </c>
      <c r="G9" s="39" t="e">
        <f>#REF!+E9</f>
        <v>#REF!</v>
      </c>
      <c r="H9" s="33">
        <v>697.17250000000001</v>
      </c>
    </row>
    <row r="10" spans="1:15" ht="28.15" customHeight="1">
      <c r="A10" s="37">
        <v>8</v>
      </c>
      <c r="B10" s="37" t="s">
        <v>26</v>
      </c>
      <c r="C10" s="38">
        <v>5749231.25</v>
      </c>
      <c r="D10" s="39">
        <v>2300616.44</v>
      </c>
      <c r="E10" s="39">
        <v>32883</v>
      </c>
      <c r="F10" s="39">
        <f t="shared" si="0"/>
        <v>8082730.6900000004</v>
      </c>
      <c r="G10" s="39" t="e">
        <f>#REF!+E10</f>
        <v>#REF!</v>
      </c>
      <c r="H10" s="33">
        <v>172.50881136259801</v>
      </c>
    </row>
    <row r="11" spans="1:15" ht="28.15" customHeight="1">
      <c r="A11" s="37">
        <v>9</v>
      </c>
      <c r="B11" s="37" t="s">
        <v>27</v>
      </c>
      <c r="C11" s="38">
        <v>3980625</v>
      </c>
      <c r="D11" s="39">
        <v>1044862.61</v>
      </c>
      <c r="E11" s="39">
        <v>46754</v>
      </c>
      <c r="F11" s="39">
        <f t="shared" si="0"/>
        <v>5072241.6100000003</v>
      </c>
      <c r="G11" s="39" t="e">
        <f>#REF!+E11</f>
        <v>#REF!</v>
      </c>
      <c r="H11" s="33">
        <v>121.83830434138299</v>
      </c>
    </row>
    <row r="12" spans="1:15" ht="28.15" customHeight="1">
      <c r="A12" s="37">
        <v>10</v>
      </c>
      <c r="B12" s="37" t="s">
        <v>28</v>
      </c>
      <c r="C12" s="38">
        <v>1990425.4</v>
      </c>
      <c r="D12" s="39">
        <v>471355.74</v>
      </c>
      <c r="E12" s="39">
        <v>13374.5</v>
      </c>
      <c r="F12" s="39">
        <f t="shared" si="0"/>
        <v>2475155.64</v>
      </c>
      <c r="G12" s="39" t="e">
        <f>#REF!+E12</f>
        <v>#REF!</v>
      </c>
      <c r="H12" s="33">
        <v>59.924775189539098</v>
      </c>
    </row>
    <row r="13" spans="1:15" ht="28.15" customHeight="1">
      <c r="A13" s="37">
        <v>11</v>
      </c>
      <c r="B13" s="37" t="s">
        <v>29</v>
      </c>
      <c r="C13" s="38">
        <v>5869637.2199999997</v>
      </c>
      <c r="D13" s="39">
        <v>287421.8</v>
      </c>
      <c r="E13" s="39">
        <v>0</v>
      </c>
      <c r="F13" s="39">
        <f t="shared" si="0"/>
        <v>6157059.0199999996</v>
      </c>
      <c r="G13" s="39" t="e">
        <f>#REF!+E13</f>
        <v>#REF!</v>
      </c>
      <c r="H13" s="33">
        <v>330.032755628948</v>
      </c>
    </row>
    <row r="14" spans="1:15" ht="28.15" customHeight="1">
      <c r="A14" s="37">
        <v>12</v>
      </c>
      <c r="B14" s="37" t="s">
        <v>30</v>
      </c>
      <c r="C14" s="38">
        <v>49590000</v>
      </c>
      <c r="D14" s="39">
        <v>49970297.140000001</v>
      </c>
      <c r="E14" s="39">
        <v>0</v>
      </c>
      <c r="F14" s="39">
        <f t="shared" si="0"/>
        <v>99560297.140000001</v>
      </c>
      <c r="G14" s="39" t="e">
        <f>#REF!+E14</f>
        <v>#REF!</v>
      </c>
      <c r="H14" s="33">
        <v>0</v>
      </c>
    </row>
    <row r="15" spans="1:15" ht="28.15" customHeight="1">
      <c r="A15" s="40"/>
      <c r="B15" s="41" t="s">
        <v>31</v>
      </c>
      <c r="C15" s="42">
        <f>SUM(C3:C14)</f>
        <v>95103393.959999993</v>
      </c>
      <c r="D15" s="42">
        <f>SUM(D3:D14)</f>
        <v>65133040.710000001</v>
      </c>
      <c r="E15" s="42">
        <f>SUM(E3:E14)</f>
        <v>436400</v>
      </c>
      <c r="F15" s="42">
        <f t="shared" si="0"/>
        <v>160672834.66999999</v>
      </c>
      <c r="G15" s="43"/>
    </row>
  </sheetData>
  <mergeCells count="1">
    <mergeCell ref="A1:F1"/>
  </mergeCells>
  <phoneticPr fontId="36" type="noConversion"/>
  <printOptions horizontalCentered="1"/>
  <pageMargins left="0.39370078740157499" right="0.39370078740157499" top="0.47244094488188998" bottom="0.39370078740157499" header="0.27559055118110198" footer="0.196850393700787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9"/>
  <sheetViews>
    <sheetView zoomScale="95" zoomScaleNormal="95" workbookViewId="0">
      <selection activeCell="J20" sqref="J20"/>
    </sheetView>
  </sheetViews>
  <sheetFormatPr defaultColWidth="8.75" defaultRowHeight="13.5"/>
  <cols>
    <col min="1" max="1" width="3.125" style="5" customWidth="1"/>
    <col min="2" max="2" width="10.875" style="5" customWidth="1"/>
    <col min="3" max="3" width="15.75" style="1" customWidth="1"/>
    <col min="4" max="4" width="12.625" style="1" customWidth="1"/>
    <col min="5" max="5" width="11.75" style="1" customWidth="1"/>
    <col min="6" max="7" width="11.875" style="6" customWidth="1"/>
    <col min="8" max="8" width="5.625" style="1" customWidth="1"/>
    <col min="9" max="9" width="16.125" style="7" customWidth="1"/>
    <col min="10" max="10" width="16.25" style="7" customWidth="1"/>
    <col min="11" max="11" width="15.75" style="7" customWidth="1"/>
    <col min="12" max="12" width="14.125" style="7" customWidth="1"/>
    <col min="13" max="13" width="5.125" style="8" hidden="1" customWidth="1"/>
    <col min="14" max="14" width="8.75" style="9" hidden="1" customWidth="1"/>
    <col min="15" max="16384" width="8.75" style="9"/>
  </cols>
  <sheetData>
    <row r="1" spans="1:14" ht="39.75" customHeight="1">
      <c r="A1" s="50" t="s">
        <v>32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4" s="1" customFormat="1" ht="34.5" customHeight="1">
      <c r="A2" s="10" t="s">
        <v>13</v>
      </c>
      <c r="B2" s="10" t="s">
        <v>33</v>
      </c>
      <c r="C2" s="11" t="s">
        <v>34</v>
      </c>
      <c r="D2" s="11" t="s">
        <v>35</v>
      </c>
      <c r="E2" s="11" t="s">
        <v>36</v>
      </c>
      <c r="F2" s="12" t="s">
        <v>37</v>
      </c>
      <c r="G2" s="12" t="s">
        <v>38</v>
      </c>
      <c r="H2" s="11" t="s">
        <v>39</v>
      </c>
      <c r="I2" s="21" t="s">
        <v>40</v>
      </c>
      <c r="J2" s="21" t="s">
        <v>41</v>
      </c>
      <c r="K2" s="21" t="s">
        <v>15</v>
      </c>
      <c r="L2" s="21" t="s">
        <v>16</v>
      </c>
      <c r="M2" s="22" t="s">
        <v>42</v>
      </c>
      <c r="N2" s="1" t="s">
        <v>43</v>
      </c>
    </row>
    <row r="3" spans="1:14" s="2" customFormat="1" ht="24">
      <c r="A3" s="13">
        <v>1</v>
      </c>
      <c r="B3" s="13" t="s">
        <v>44</v>
      </c>
      <c r="C3" s="14" t="s">
        <v>19</v>
      </c>
      <c r="D3" s="14" t="s">
        <v>45</v>
      </c>
      <c r="E3" s="14" t="s">
        <v>46</v>
      </c>
      <c r="F3" s="15">
        <v>42460</v>
      </c>
      <c r="G3" s="15">
        <v>42643</v>
      </c>
      <c r="H3" s="16" t="s">
        <v>47</v>
      </c>
      <c r="I3" s="23">
        <v>5000000</v>
      </c>
      <c r="J3" s="23">
        <v>4005481.66</v>
      </c>
      <c r="K3" s="23">
        <v>4005481.66</v>
      </c>
      <c r="L3" s="23">
        <v>1591634.67</v>
      </c>
      <c r="M3" s="24"/>
      <c r="N3" s="25">
        <f>(I3-J3)/10000</f>
        <v>99.451834000000005</v>
      </c>
    </row>
    <row r="4" spans="1:14" s="2" customFormat="1" ht="24">
      <c r="A4" s="13">
        <v>2</v>
      </c>
      <c r="B4" s="13" t="s">
        <v>48</v>
      </c>
      <c r="C4" s="14" t="s">
        <v>20</v>
      </c>
      <c r="D4" s="14" t="s">
        <v>49</v>
      </c>
      <c r="E4" s="14" t="s">
        <v>46</v>
      </c>
      <c r="F4" s="15">
        <v>42725</v>
      </c>
      <c r="G4" s="15">
        <v>42937</v>
      </c>
      <c r="H4" s="16" t="s">
        <v>47</v>
      </c>
      <c r="I4" s="23">
        <v>9750000</v>
      </c>
      <c r="J4" s="23">
        <v>8020016.5599999996</v>
      </c>
      <c r="K4" s="23">
        <v>8020016.5599999996</v>
      </c>
      <c r="L4" s="23">
        <v>2400932.56</v>
      </c>
      <c r="M4" s="24"/>
      <c r="N4" s="25">
        <f t="shared" ref="N4:N19" si="0">(I4-J4)/10000</f>
        <v>172.998344</v>
      </c>
    </row>
    <row r="5" spans="1:14" s="2" customFormat="1" ht="24">
      <c r="A5" s="13">
        <v>3</v>
      </c>
      <c r="B5" s="13" t="s">
        <v>50</v>
      </c>
      <c r="C5" s="14" t="s">
        <v>21</v>
      </c>
      <c r="D5" s="14" t="s">
        <v>49</v>
      </c>
      <c r="E5" s="14" t="s">
        <v>46</v>
      </c>
      <c r="F5" s="15">
        <v>42359</v>
      </c>
      <c r="G5" s="15">
        <v>42542</v>
      </c>
      <c r="H5" s="16" t="s">
        <v>47</v>
      </c>
      <c r="I5" s="23">
        <v>4750000</v>
      </c>
      <c r="J5" s="23">
        <v>0</v>
      </c>
      <c r="K5" s="23">
        <v>0</v>
      </c>
      <c r="L5" s="23">
        <v>846163.21</v>
      </c>
      <c r="M5" s="24"/>
      <c r="N5" s="25">
        <f t="shared" si="0"/>
        <v>475</v>
      </c>
    </row>
    <row r="6" spans="1:14" s="2" customFormat="1" ht="24">
      <c r="A6" s="13">
        <v>4</v>
      </c>
      <c r="B6" s="13" t="s">
        <v>51</v>
      </c>
      <c r="C6" s="14" t="s">
        <v>22</v>
      </c>
      <c r="D6" s="14" t="s">
        <v>52</v>
      </c>
      <c r="E6" s="14" t="s">
        <v>46</v>
      </c>
      <c r="F6" s="15">
        <v>42551</v>
      </c>
      <c r="G6" s="15">
        <v>42734</v>
      </c>
      <c r="H6" s="16" t="s">
        <v>47</v>
      </c>
      <c r="I6" s="23">
        <v>4750000</v>
      </c>
      <c r="J6" s="23">
        <v>2525031.54</v>
      </c>
      <c r="K6" s="23">
        <v>2525031.54</v>
      </c>
      <c r="L6" s="23">
        <v>1312238.25</v>
      </c>
      <c r="M6" s="24"/>
      <c r="N6" s="25">
        <f t="shared" si="0"/>
        <v>222.49684600000001</v>
      </c>
    </row>
    <row r="7" spans="1:14" s="2" customFormat="1" ht="24">
      <c r="A7" s="13">
        <v>5</v>
      </c>
      <c r="B7" s="13" t="s">
        <v>53</v>
      </c>
      <c r="C7" s="14" t="s">
        <v>23</v>
      </c>
      <c r="D7" s="14" t="s">
        <v>45</v>
      </c>
      <c r="E7" s="14" t="s">
        <v>46</v>
      </c>
      <c r="F7" s="15">
        <v>42579</v>
      </c>
      <c r="G7" s="15">
        <v>42763</v>
      </c>
      <c r="H7" s="16" t="s">
        <v>47</v>
      </c>
      <c r="I7" s="23">
        <v>4800000</v>
      </c>
      <c r="J7" s="23">
        <v>4222782.62</v>
      </c>
      <c r="K7" s="23">
        <v>4222782.62</v>
      </c>
      <c r="L7" s="23">
        <v>1290541.93</v>
      </c>
      <c r="M7" s="24"/>
      <c r="N7" s="25">
        <f t="shared" si="0"/>
        <v>57.721738000000002</v>
      </c>
    </row>
    <row r="8" spans="1:14" s="3" customFormat="1" ht="24">
      <c r="A8" s="17">
        <v>6</v>
      </c>
      <c r="B8" s="17" t="s">
        <v>54</v>
      </c>
      <c r="C8" s="18" t="s">
        <v>24</v>
      </c>
      <c r="D8" s="18" t="s">
        <v>49</v>
      </c>
      <c r="E8" s="18" t="s">
        <v>46</v>
      </c>
      <c r="F8" s="19">
        <v>42782</v>
      </c>
      <c r="G8" s="19">
        <v>43147</v>
      </c>
      <c r="H8" s="20" t="s">
        <v>47</v>
      </c>
      <c r="I8" s="26">
        <v>3905744.06</v>
      </c>
      <c r="J8" s="26">
        <v>1744655.48</v>
      </c>
      <c r="K8" s="26">
        <v>1744655.48</v>
      </c>
      <c r="L8" s="26">
        <v>551120.03</v>
      </c>
      <c r="M8" s="27"/>
      <c r="N8" s="28">
        <f t="shared" si="0"/>
        <v>216.108858</v>
      </c>
    </row>
    <row r="9" spans="1:14" s="2" customFormat="1" ht="24">
      <c r="A9" s="13">
        <v>7</v>
      </c>
      <c r="B9" s="13" t="s">
        <v>55</v>
      </c>
      <c r="C9" s="14" t="s">
        <v>25</v>
      </c>
      <c r="D9" s="14" t="s">
        <v>45</v>
      </c>
      <c r="E9" s="14" t="s">
        <v>46</v>
      </c>
      <c r="F9" s="15">
        <v>42482</v>
      </c>
      <c r="G9" s="15">
        <v>42663</v>
      </c>
      <c r="H9" s="16" t="s">
        <v>47</v>
      </c>
      <c r="I9" s="23">
        <v>9000000</v>
      </c>
      <c r="J9" s="23">
        <v>7405507.2300000004</v>
      </c>
      <c r="K9" s="23">
        <v>7405507.2300000004</v>
      </c>
      <c r="L9" s="23">
        <v>3065856.33</v>
      </c>
      <c r="M9" s="24"/>
      <c r="N9" s="25">
        <f t="shared" si="0"/>
        <v>159.449277</v>
      </c>
    </row>
    <row r="10" spans="1:14" s="2" customFormat="1" ht="24">
      <c r="A10" s="13">
        <v>8</v>
      </c>
      <c r="B10" s="13" t="s">
        <v>56</v>
      </c>
      <c r="C10" s="14" t="s">
        <v>26</v>
      </c>
      <c r="D10" s="14" t="s">
        <v>45</v>
      </c>
      <c r="E10" s="14" t="s">
        <v>46</v>
      </c>
      <c r="F10" s="15">
        <v>42459</v>
      </c>
      <c r="G10" s="15">
        <v>42643</v>
      </c>
      <c r="H10" s="16" t="s">
        <v>47</v>
      </c>
      <c r="I10" s="23">
        <v>7000000</v>
      </c>
      <c r="J10" s="23">
        <v>5749231.25</v>
      </c>
      <c r="K10" s="23">
        <v>5749231.25</v>
      </c>
      <c r="L10" s="23">
        <v>2300616.44</v>
      </c>
      <c r="M10" s="24"/>
      <c r="N10" s="25">
        <f t="shared" si="0"/>
        <v>125.076875</v>
      </c>
    </row>
    <row r="11" spans="1:14" s="2" customFormat="1" ht="24">
      <c r="A11" s="13">
        <v>9</v>
      </c>
      <c r="B11" s="13" t="s">
        <v>57</v>
      </c>
      <c r="C11" s="14" t="s">
        <v>27</v>
      </c>
      <c r="D11" s="14" t="s">
        <v>45</v>
      </c>
      <c r="E11" s="14" t="s">
        <v>46</v>
      </c>
      <c r="F11" s="15">
        <v>42572</v>
      </c>
      <c r="G11" s="15">
        <v>42937</v>
      </c>
      <c r="H11" s="16" t="s">
        <v>47</v>
      </c>
      <c r="I11" s="23">
        <v>4500000</v>
      </c>
      <c r="J11" s="23">
        <v>3980625</v>
      </c>
      <c r="K11" s="23">
        <v>3980625</v>
      </c>
      <c r="L11" s="23">
        <v>1044862.61</v>
      </c>
      <c r="M11" s="24"/>
      <c r="N11" s="25">
        <f t="shared" si="0"/>
        <v>51.9375</v>
      </c>
    </row>
    <row r="12" spans="1:14" s="2" customFormat="1" ht="24">
      <c r="A12" s="13">
        <v>10</v>
      </c>
      <c r="B12" s="13" t="s">
        <v>58</v>
      </c>
      <c r="C12" s="14" t="s">
        <v>28</v>
      </c>
      <c r="D12" s="14" t="s">
        <v>45</v>
      </c>
      <c r="E12" s="14" t="s">
        <v>46</v>
      </c>
      <c r="F12" s="15">
        <v>42751</v>
      </c>
      <c r="G12" s="15">
        <v>42930</v>
      </c>
      <c r="H12" s="16" t="s">
        <v>47</v>
      </c>
      <c r="I12" s="23">
        <v>2500000</v>
      </c>
      <c r="J12" s="23">
        <v>1990425.4</v>
      </c>
      <c r="K12" s="23">
        <v>1990425.4</v>
      </c>
      <c r="L12" s="23">
        <v>471355.74</v>
      </c>
      <c r="M12" s="24"/>
      <c r="N12" s="25">
        <f t="shared" si="0"/>
        <v>50.957459999999998</v>
      </c>
    </row>
    <row r="13" spans="1:14" s="2" customFormat="1" ht="24">
      <c r="A13" s="13">
        <v>11</v>
      </c>
      <c r="B13" s="13" t="s">
        <v>59</v>
      </c>
      <c r="C13" s="14" t="s">
        <v>29</v>
      </c>
      <c r="D13" s="14" t="s">
        <v>45</v>
      </c>
      <c r="E13" s="14" t="s">
        <v>46</v>
      </c>
      <c r="F13" s="15">
        <v>43423</v>
      </c>
      <c r="G13" s="15">
        <v>43788</v>
      </c>
      <c r="H13" s="16" t="s">
        <v>47</v>
      </c>
      <c r="I13" s="23">
        <v>4500000</v>
      </c>
      <c r="J13" s="23">
        <v>4500000</v>
      </c>
      <c r="K13" s="23">
        <v>4500000</v>
      </c>
      <c r="L13" s="23">
        <v>189849.15</v>
      </c>
      <c r="M13" s="24"/>
      <c r="N13" s="25">
        <f t="shared" si="0"/>
        <v>0</v>
      </c>
    </row>
    <row r="14" spans="1:14" s="2" customFormat="1" ht="24">
      <c r="A14" s="13">
        <v>12</v>
      </c>
      <c r="B14" s="13" t="s">
        <v>60</v>
      </c>
      <c r="C14" s="14" t="s">
        <v>29</v>
      </c>
      <c r="D14" s="14" t="s">
        <v>45</v>
      </c>
      <c r="E14" s="14" t="s">
        <v>46</v>
      </c>
      <c r="F14" s="15">
        <v>43420</v>
      </c>
      <c r="G14" s="15">
        <v>43785</v>
      </c>
      <c r="H14" s="16" t="s">
        <v>47</v>
      </c>
      <c r="I14" s="23">
        <v>2900000</v>
      </c>
      <c r="J14" s="23">
        <v>1369637.22</v>
      </c>
      <c r="K14" s="23">
        <v>1369637.22</v>
      </c>
      <c r="L14" s="23">
        <v>97572.65</v>
      </c>
      <c r="M14" s="24"/>
      <c r="N14" s="25">
        <f t="shared" si="0"/>
        <v>153.03627800000001</v>
      </c>
    </row>
    <row r="15" spans="1:14" s="2" customFormat="1" ht="14.25">
      <c r="A15" s="13">
        <v>13</v>
      </c>
      <c r="B15" s="13" t="s">
        <v>61</v>
      </c>
      <c r="C15" s="14" t="s">
        <v>30</v>
      </c>
      <c r="D15" s="14" t="s">
        <v>62</v>
      </c>
      <c r="E15" s="14" t="s">
        <v>63</v>
      </c>
      <c r="F15" s="15">
        <v>41128</v>
      </c>
      <c r="G15" s="15">
        <v>41312</v>
      </c>
      <c r="H15" s="16" t="s">
        <v>47</v>
      </c>
      <c r="I15" s="23">
        <v>20000000</v>
      </c>
      <c r="J15" s="23">
        <v>20000000</v>
      </c>
      <c r="K15" s="23">
        <v>20000000</v>
      </c>
      <c r="L15" s="23">
        <v>19087994.25</v>
      </c>
      <c r="M15" s="24"/>
      <c r="N15" s="25">
        <f t="shared" si="0"/>
        <v>0</v>
      </c>
    </row>
    <row r="16" spans="1:14" s="2" customFormat="1" ht="14.25">
      <c r="A16" s="13">
        <v>14</v>
      </c>
      <c r="B16" s="13" t="s">
        <v>64</v>
      </c>
      <c r="C16" s="14" t="s">
        <v>30</v>
      </c>
      <c r="D16" s="14" t="s">
        <v>62</v>
      </c>
      <c r="E16" s="14" t="s">
        <v>63</v>
      </c>
      <c r="F16" s="15">
        <v>41127</v>
      </c>
      <c r="G16" s="15">
        <v>41311</v>
      </c>
      <c r="H16" s="16" t="s">
        <v>47</v>
      </c>
      <c r="I16" s="23">
        <v>5000000</v>
      </c>
      <c r="J16" s="23">
        <v>5000000</v>
      </c>
      <c r="K16" s="23">
        <v>5000000</v>
      </c>
      <c r="L16" s="23">
        <v>4771998.5599999996</v>
      </c>
      <c r="M16" s="24"/>
      <c r="N16" s="25">
        <f t="shared" si="0"/>
        <v>0</v>
      </c>
    </row>
    <row r="17" spans="1:14" s="2" customFormat="1" ht="14.25">
      <c r="A17" s="13">
        <v>15</v>
      </c>
      <c r="B17" s="13" t="s">
        <v>65</v>
      </c>
      <c r="C17" s="14" t="s">
        <v>30</v>
      </c>
      <c r="D17" s="14" t="s">
        <v>62</v>
      </c>
      <c r="E17" s="14" t="s">
        <v>63</v>
      </c>
      <c r="F17" s="15">
        <v>41067</v>
      </c>
      <c r="G17" s="15">
        <v>41250</v>
      </c>
      <c r="H17" s="16" t="s">
        <v>47</v>
      </c>
      <c r="I17" s="23">
        <v>5000000</v>
      </c>
      <c r="J17" s="23">
        <v>5000000</v>
      </c>
      <c r="K17" s="23">
        <v>5000000</v>
      </c>
      <c r="L17" s="23">
        <v>5310888.74</v>
      </c>
      <c r="M17" s="24"/>
      <c r="N17" s="25">
        <f t="shared" si="0"/>
        <v>0</v>
      </c>
    </row>
    <row r="18" spans="1:14" s="2" customFormat="1" ht="14.25">
      <c r="A18" s="13">
        <v>16</v>
      </c>
      <c r="B18" s="13" t="s">
        <v>66</v>
      </c>
      <c r="C18" s="14" t="s">
        <v>30</v>
      </c>
      <c r="D18" s="14" t="s">
        <v>62</v>
      </c>
      <c r="E18" s="14" t="s">
        <v>63</v>
      </c>
      <c r="F18" s="15">
        <v>41065</v>
      </c>
      <c r="G18" s="15">
        <v>41248</v>
      </c>
      <c r="H18" s="16" t="s">
        <v>47</v>
      </c>
      <c r="I18" s="23">
        <v>20000000</v>
      </c>
      <c r="J18" s="23">
        <v>19590000</v>
      </c>
      <c r="K18" s="23">
        <v>19590000</v>
      </c>
      <c r="L18" s="23">
        <v>20799415.59</v>
      </c>
      <c r="M18" s="24"/>
      <c r="N18" s="25">
        <f t="shared" si="0"/>
        <v>41</v>
      </c>
    </row>
    <row r="19" spans="1:14" s="4" customFormat="1" ht="14.25">
      <c r="A19" s="13"/>
      <c r="B19" s="13"/>
      <c r="C19" s="16" t="s">
        <v>67</v>
      </c>
      <c r="D19" s="16"/>
      <c r="E19" s="16"/>
      <c r="F19" s="15"/>
      <c r="G19" s="15"/>
      <c r="H19" s="16"/>
      <c r="I19" s="23">
        <f>SUM(I3:I18)</f>
        <v>113355744.06</v>
      </c>
      <c r="J19" s="23">
        <f>SUM(J3:J18)</f>
        <v>95103393.959999993</v>
      </c>
      <c r="K19" s="23">
        <f>SUM(K3:K18)</f>
        <v>95103393.959999993</v>
      </c>
      <c r="L19" s="23">
        <f>SUM(L3:L18)</f>
        <v>65133040.710000001</v>
      </c>
      <c r="M19" s="14"/>
      <c r="N19" s="25">
        <f t="shared" si="0"/>
        <v>1825.2350100000001</v>
      </c>
    </row>
  </sheetData>
  <mergeCells count="1">
    <mergeCell ref="A1:M1"/>
  </mergeCells>
  <phoneticPr fontId="36" type="noConversion"/>
  <pageMargins left="0.22" right="0.16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诉讼费</vt:lpstr>
      <vt:lpstr>逐户</vt:lpstr>
      <vt:lpstr>逐笔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罗春晓/01005802</dc:creator>
  <cp:lastModifiedBy>[]</cp:lastModifiedBy>
  <cp:revision>1</cp:revision>
  <cp:lastPrinted>2020-04-24T02:53:00Z</cp:lastPrinted>
  <dcterms:created xsi:type="dcterms:W3CDTF">2006-09-13T11:21:00Z</dcterms:created>
  <dcterms:modified xsi:type="dcterms:W3CDTF">2020-05-27T07:20:57Z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